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0" windowHeight="2250"/>
  </bookViews>
  <sheets>
    <sheet name="Смета" sheetId="1" r:id="rId1"/>
  </sheets>
  <calcPr calcId="152511" iterateDelta="1E-4"/>
</workbook>
</file>

<file path=xl/calcChain.xml><?xml version="1.0" encoding="utf-8"?>
<calcChain xmlns="http://schemas.openxmlformats.org/spreadsheetml/2006/main">
  <c r="E63" i="1" l="1"/>
  <c r="E61" i="1" l="1"/>
  <c r="G61" i="1" s="1"/>
  <c r="E60" i="1"/>
  <c r="G60" i="1" s="1"/>
  <c r="E45" i="1" l="1"/>
  <c r="G45" i="1" s="1"/>
  <c r="E46" i="1"/>
  <c r="G46" i="1" s="1"/>
  <c r="E47" i="1"/>
  <c r="G47" i="1" s="1"/>
  <c r="E32" i="1"/>
  <c r="G32" i="1" s="1"/>
  <c r="E31" i="1"/>
  <c r="G31" i="1" s="1"/>
  <c r="E30" i="1"/>
  <c r="G30" i="1" s="1"/>
  <c r="E44" i="1"/>
  <c r="G44" i="1" s="1"/>
  <c r="E29" i="1"/>
  <c r="G29" i="1" s="1"/>
  <c r="E28" i="1"/>
  <c r="G28" i="1" s="1"/>
  <c r="E27" i="1"/>
  <c r="G27" i="1" s="1"/>
  <c r="C53" i="1"/>
  <c r="E52" i="1"/>
  <c r="G52" i="1" s="1"/>
  <c r="E51" i="1"/>
  <c r="G51" i="1" s="1"/>
  <c r="E49" i="1"/>
  <c r="G49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G53" i="1" l="1"/>
  <c r="E53" i="1"/>
  <c r="E6" i="1"/>
  <c r="G6" i="1" s="1"/>
  <c r="E9" i="1"/>
  <c r="G9" i="1" s="1"/>
  <c r="E5" i="1"/>
  <c r="G5" i="1" s="1"/>
  <c r="E4" i="1"/>
  <c r="G4" i="1" s="1"/>
  <c r="G63" i="1" l="1"/>
  <c r="E59" i="1"/>
  <c r="G59" i="1" s="1"/>
  <c r="E57" i="1"/>
  <c r="G57" i="1" s="1"/>
  <c r="E56" i="1"/>
  <c r="G56" i="1" s="1"/>
  <c r="C23" i="1"/>
  <c r="E22" i="1"/>
  <c r="G22" i="1" s="1"/>
  <c r="E21" i="1"/>
  <c r="G21" i="1" s="1"/>
  <c r="E19" i="1"/>
  <c r="G19" i="1" s="1"/>
  <c r="E17" i="1"/>
  <c r="G17" i="1" s="1"/>
  <c r="E16" i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7" i="1"/>
  <c r="G7" i="1" s="1"/>
  <c r="G23" i="1" l="1"/>
  <c r="E23" i="1"/>
  <c r="E65" i="1" s="1"/>
  <c r="G67" i="1" s="1"/>
</calcChain>
</file>

<file path=xl/sharedStrings.xml><?xml version="1.0" encoding="utf-8"?>
<sst xmlns="http://schemas.openxmlformats.org/spreadsheetml/2006/main" count="113" uniqueCount="52">
  <si>
    <t>Наименование работ</t>
  </si>
  <si>
    <t>Цена</t>
  </si>
  <si>
    <t>Объём</t>
  </si>
  <si>
    <t>м2</t>
  </si>
  <si>
    <t>шт.</t>
  </si>
  <si>
    <t>Монтаж плинтуса деревянного</t>
  </si>
  <si>
    <t>Поклейка обоев под покраску</t>
  </si>
  <si>
    <t xml:space="preserve">Устройство подвесного потолка реечного </t>
  </si>
  <si>
    <t>ОКНА</t>
  </si>
  <si>
    <t>ДВЕРИ</t>
  </si>
  <si>
    <t>маш.</t>
  </si>
  <si>
    <t>ИТОГО</t>
  </si>
  <si>
    <t>Заливка финишного слоя (Наливной пол)</t>
  </si>
  <si>
    <t>Укладка ламината с укладкой пробковой (полимерной) подложки</t>
  </si>
  <si>
    <t>Кладка пенобетонного блока, 8-10 см</t>
  </si>
  <si>
    <t>п.м.</t>
  </si>
  <si>
    <t>Шпатлевка стен под оклейку обоями</t>
  </si>
  <si>
    <t>Шлифовка прошпаклеванных стен под обои</t>
  </si>
  <si>
    <t>Грунтование стен под шпаклевку, окраску, обои</t>
  </si>
  <si>
    <t>Покраска стен водоэмульсионной краской в 2 слоя</t>
  </si>
  <si>
    <t>Поклейка обоев</t>
  </si>
  <si>
    <t>Монтаж каркаксного подвесного потолка из гипсокартона (ГКЛ), 1 уровень</t>
  </si>
  <si>
    <t>Грунтование пола (под плитку)</t>
  </si>
  <si>
    <t>Работы по затирке напольной плитки</t>
  </si>
  <si>
    <t>Укладка на стены керамической плитки</t>
  </si>
  <si>
    <t>Работы по затирке настенной плитки</t>
  </si>
  <si>
    <t>Установка и сборка межкомнатной двери</t>
  </si>
  <si>
    <t>ИНОЕ</t>
  </si>
  <si>
    <t>ВЕСЬ РЕМОНТ</t>
  </si>
  <si>
    <t>Укладка керамогранита или керамической плитки</t>
  </si>
  <si>
    <t>Грунтование стен</t>
  </si>
  <si>
    <t>1-й ЭТАЖ</t>
  </si>
  <si>
    <t>Штукатурка стен машинным способом по маякам</t>
  </si>
  <si>
    <t>Установка подоконника</t>
  </si>
  <si>
    <t>ПОЛ</t>
  </si>
  <si>
    <t>УСТРОЙСТВО  ПОТОЛКА В САНУЗЛЕ</t>
  </si>
  <si>
    <t xml:space="preserve">СТЕНЫ </t>
  </si>
  <si>
    <t>ПЛИТОЧНЫЕ РАБОТЫ В САНУЗЛЕ</t>
  </si>
  <si>
    <t>2-й ЭТАЖ</t>
  </si>
  <si>
    <t>Художественная роспись</t>
  </si>
  <si>
    <t>УСТРОЙСТВО  ПОТОЛКА В СПАЛЬНЯХ</t>
  </si>
  <si>
    <t>Покрасочные работы потолка, в 3 слоя</t>
  </si>
  <si>
    <t xml:space="preserve">Шпатлевка  потолка под покраску </t>
  </si>
  <si>
    <t xml:space="preserve">Шлифование под покраску </t>
  </si>
  <si>
    <t>Устройство потолочного люка</t>
  </si>
  <si>
    <t>Полная отделка оконных откосов (с материалом)</t>
  </si>
  <si>
    <t>Обрамление портала деревянным массивом</t>
  </si>
  <si>
    <t>индивидуально с художником</t>
  </si>
  <si>
    <t>Погрузка и вывоз мусора [загород]</t>
  </si>
  <si>
    <t>Поклейка обоев (флизелин, винил)</t>
  </si>
  <si>
    <t>скидка за "объем работ"</t>
  </si>
  <si>
    <t>ИТОГО С УЧЕТОМ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</si>
</sst>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#,##0\ &quot;₽&quot;"/>
  </numFmts>
  <fonts count="18" x14ac:knownFonts="1">
    <font>
      <sz val="11"/>
      <color theme="1"/>
      <name val="Calibri"/>
      <family val="2"/>
    </font>
    <font>
      <b/>
      <sz val="14"/>
      <color rgb="FF2E3C4E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4"/>
      <color theme="0"/>
      <name val="Calibri"/>
      <family val="2"/>
      <charset val="204"/>
    </font>
    <font>
      <sz val="11"/>
      <color theme="1"/>
      <name val="Calibri"/>
      <family val="2"/>
    </font>
    <font>
      <b/>
      <sz val="14"/>
      <name val="Calibri"/>
      <family val="2"/>
      <charset val="204"/>
    </font>
    <font>
      <b/>
      <strike/>
      <sz val="14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trike/>
      <sz val="12"/>
      <name val="Calibri"/>
      <family val="2"/>
      <charset val="204"/>
    </font>
    <font>
      <b/>
      <strike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29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4" fillId="0" borderId="0" applyNumberFormat="0" applyBorder="0" applyAlignment="0" applyProtection="0"/>
    <xf numFmtId="0" fontId="5" fillId="0" borderId="0" applyNumberFormat="0" applyBorder="0" applyAlignment="0" applyProtection="0"/>
    <xf numFmtId="0" fontId="6" fillId="0" borderId="0" applyNumberFormat="0" applyBorder="0" applyAlignment="0" applyProtection="0"/>
    <xf numFmtId="0" fontId="3" fillId="3" borderId="0">
      <alignment horizontal="center"/>
    </xf>
    <xf numFmtId="0" fontId="1" fillId="0" borderId="1" applyBorder="0">
      <alignment horizontal="center" vertical="center" wrapText="1"/>
    </xf>
    <xf numFmtId="0" fontId="9" fillId="0" borderId="0">
      <alignment horizontal="center"/>
    </xf>
    <xf numFmtId="0" fontId="9" fillId="2" borderId="0">
      <alignment horizontal="center"/>
    </xf>
    <xf numFmtId="0" fontId="9" fillId="2" borderId="0"/>
    <xf numFmtId="0" fontId="2" fillId="0" borderId="0">
      <alignment horizontal="left"/>
    </xf>
    <xf numFmtId="0" fontId="9" fillId="0" borderId="0"/>
    <xf numFmtId="0" fontId="8" fillId="3" borderId="0" applyFont="0">
      <alignment horizontal="left"/>
    </xf>
    <xf numFmtId="0" fontId="7" fillId="0" borderId="0">
      <alignment horizontal="right"/>
    </xf>
    <xf numFmtId="0" fontId="7" fillId="0" borderId="0">
      <alignment horizontal="center"/>
    </xf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40">
    <xf numFmtId="0" fontId="0" fillId="0" borderId="0" xfId="0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15" applyFont="1" applyFill="1"/>
    <xf numFmtId="0" fontId="17" fillId="0" borderId="0" xfId="15" applyFont="1" applyFill="1"/>
    <xf numFmtId="165" fontId="12" fillId="0" borderId="0" xfId="14" applyNumberFormat="1" applyFont="1" applyFill="1" applyAlignment="1">
      <alignment horizontal="center"/>
    </xf>
    <xf numFmtId="0" fontId="12" fillId="0" borderId="0" xfId="15" applyFont="1" applyFill="1" applyAlignment="1">
      <alignment horizontal="center" vertical="center"/>
    </xf>
    <xf numFmtId="0" fontId="15" fillId="0" borderId="0" xfId="15" applyNumberFormat="1" applyFont="1" applyFill="1"/>
    <xf numFmtId="0" fontId="16" fillId="0" borderId="0" xfId="15" applyNumberFormat="1" applyFont="1" applyFill="1"/>
    <xf numFmtId="0" fontId="10" fillId="0" borderId="2" xfId="15" applyFont="1" applyFill="1" applyBorder="1" applyAlignment="1">
      <alignment horizontal="center" vertical="center"/>
    </xf>
    <xf numFmtId="0" fontId="10" fillId="0" borderId="2" xfId="15" applyFont="1" applyFill="1" applyBorder="1" applyAlignment="1">
      <alignment horizontal="center" vertical="center"/>
    </xf>
    <xf numFmtId="0" fontId="11" fillId="0" borderId="2" xfId="15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0" fillId="0" borderId="2" xfId="15" applyFont="1" applyFill="1" applyBorder="1" applyAlignment="1">
      <alignment horizontal="center" vertical="center" wrapText="1"/>
    </xf>
    <xf numFmtId="0" fontId="12" fillId="0" borderId="2" xfId="0" applyFont="1" applyFill="1" applyBorder="1"/>
    <xf numFmtId="0" fontId="13" fillId="0" borderId="2" xfId="4" applyNumberFormat="1" applyFont="1" applyFill="1" applyBorder="1" applyAlignment="1">
      <alignment vertical="center"/>
    </xf>
    <xf numFmtId="165" fontId="13" fillId="0" borderId="2" xfId="4" applyNumberFormat="1" applyFont="1" applyFill="1" applyBorder="1" applyAlignment="1">
      <alignment horizontal="center" vertical="center"/>
    </xf>
    <xf numFmtId="0" fontId="13" fillId="0" borderId="2" xfId="4" applyFont="1" applyFill="1" applyBorder="1" applyAlignment="1">
      <alignment horizontal="center" vertical="center"/>
    </xf>
    <xf numFmtId="3" fontId="14" fillId="0" borderId="2" xfId="4" applyNumberFormat="1" applyFont="1" applyFill="1" applyBorder="1" applyAlignment="1">
      <alignment vertical="center"/>
    </xf>
    <xf numFmtId="0" fontId="12" fillId="0" borderId="2" xfId="15" applyFont="1" applyFill="1" applyBorder="1" applyAlignment="1">
      <alignment horizontal="center"/>
    </xf>
    <xf numFmtId="3" fontId="13" fillId="0" borderId="2" xfId="4" applyNumberFormat="1" applyFont="1" applyFill="1" applyBorder="1" applyAlignment="1">
      <alignment vertical="center"/>
    </xf>
    <xf numFmtId="0" fontId="12" fillId="0" borderId="2" xfId="15" applyFont="1" applyFill="1" applyBorder="1"/>
    <xf numFmtId="0" fontId="12" fillId="0" borderId="2" xfId="15" applyFont="1" applyFill="1" applyBorder="1" applyAlignment="1">
      <alignment horizontal="center" vertical="center"/>
    </xf>
    <xf numFmtId="165" fontId="12" fillId="0" borderId="2" xfId="14" applyNumberFormat="1" applyFont="1" applyFill="1" applyBorder="1" applyAlignment="1">
      <alignment horizontal="center"/>
    </xf>
    <xf numFmtId="3" fontId="15" fillId="0" borderId="2" xfId="15" applyNumberFormat="1" applyFont="1" applyFill="1" applyBorder="1"/>
    <xf numFmtId="9" fontId="12" fillId="0" borderId="2" xfId="0" applyNumberFormat="1" applyFont="1" applyFill="1" applyBorder="1" applyAlignment="1">
      <alignment horizontal="center"/>
    </xf>
    <xf numFmtId="3" fontId="16" fillId="0" borderId="2" xfId="15" applyNumberFormat="1" applyFont="1" applyFill="1" applyBorder="1"/>
    <xf numFmtId="165" fontId="13" fillId="0" borderId="2" xfId="4" applyNumberFormat="1" applyFont="1" applyFill="1" applyBorder="1" applyAlignment="1">
      <alignment vertical="center"/>
    </xf>
    <xf numFmtId="0" fontId="10" fillId="0" borderId="2" xfId="4" applyNumberFormat="1" applyFont="1" applyFill="1" applyBorder="1" applyAlignment="1">
      <alignment vertical="center"/>
    </xf>
    <xf numFmtId="0" fontId="10" fillId="0" borderId="2" xfId="4" applyNumberFormat="1" applyFont="1" applyFill="1" applyBorder="1" applyAlignment="1">
      <alignment horizontal="right" vertical="center"/>
    </xf>
    <xf numFmtId="3" fontId="11" fillId="0" borderId="2" xfId="4" applyNumberFormat="1" applyFont="1" applyFill="1" applyBorder="1" applyAlignment="1">
      <alignment vertical="center"/>
    </xf>
    <xf numFmtId="3" fontId="10" fillId="0" borderId="2" xfId="4" applyNumberFormat="1" applyFont="1" applyFill="1" applyBorder="1" applyAlignment="1">
      <alignment vertical="center"/>
    </xf>
    <xf numFmtId="165" fontId="12" fillId="0" borderId="2" xfId="25" applyNumberFormat="1" applyFont="1" applyFill="1" applyBorder="1" applyAlignment="1">
      <alignment horizontal="center"/>
    </xf>
    <xf numFmtId="165" fontId="12" fillId="0" borderId="2" xfId="25" applyNumberFormat="1" applyFont="1" applyFill="1" applyBorder="1" applyAlignment="1">
      <alignment horizontal="center"/>
    </xf>
    <xf numFmtId="0" fontId="12" fillId="0" borderId="2" xfId="7" applyFont="1" applyFill="1" applyBorder="1">
      <alignment horizontal="center"/>
    </xf>
    <xf numFmtId="0" fontId="12" fillId="0" borderId="2" xfId="7" applyFont="1" applyFill="1" applyBorder="1" applyAlignment="1">
      <alignment horizontal="center" vertical="center"/>
    </xf>
    <xf numFmtId="0" fontId="15" fillId="0" borderId="2" xfId="7" applyNumberFormat="1" applyFont="1" applyFill="1" applyBorder="1">
      <alignment horizontal="center"/>
    </xf>
    <xf numFmtId="0" fontId="16" fillId="0" borderId="2" xfId="7" applyNumberFormat="1" applyFont="1" applyFill="1" applyBorder="1">
      <alignment horizontal="center"/>
    </xf>
    <xf numFmtId="0" fontId="10" fillId="0" borderId="2" xfId="4" applyNumberFormat="1" applyFont="1" applyFill="1" applyBorder="1" applyAlignment="1">
      <alignment horizontal="right"/>
    </xf>
    <xf numFmtId="0" fontId="10" fillId="0" borderId="2" xfId="4" applyNumberFormat="1" applyFont="1" applyFill="1" applyBorder="1" applyAlignment="1">
      <alignment horizontal="right" vertical="center"/>
    </xf>
  </cellXfs>
  <cellStyles count="26">
    <cellStyle name="121" xfId="10"/>
    <cellStyle name="Bold text" xfId="16"/>
    <cellStyle name="Col header" xfId="20"/>
    <cellStyle name="Date" xfId="21"/>
    <cellStyle name="Date &amp; time" xfId="23"/>
    <cellStyle name="Money" xfId="18"/>
    <cellStyle name="Number" xfId="17"/>
    <cellStyle name="Percentage" xfId="19"/>
    <cellStyle name="Text" xfId="15"/>
    <cellStyle name="Time" xfId="22"/>
    <cellStyle name="Белый инфа" xfId="7"/>
    <cellStyle name="Белый слева" xfId="8"/>
    <cellStyle name="Заголовок столбцов" xfId="4"/>
    <cellStyle name="Итого" xfId="12"/>
    <cellStyle name="Итого цифра" xfId="13"/>
    <cellStyle name="Категория" xfId="5"/>
    <cellStyle name="Нейтральный" xfId="3" builtinId="28" hidden="1"/>
    <cellStyle name="Обычный" xfId="0" builtinId="0"/>
    <cellStyle name="Обычный 2" xfId="24"/>
    <cellStyle name="Плохой" xfId="2" builtinId="27" hidden="1"/>
    <cellStyle name="Подзаголовок синий" xfId="11"/>
    <cellStyle name="Синий информация центр" xfId="6"/>
    <cellStyle name="Синий слева" xfId="9"/>
    <cellStyle name="Финансовый" xfId="14" builtinId="3"/>
    <cellStyle name="Финансовый 2" xfId="25"/>
    <cellStyle name="Хороший" xfId="1" builtinId="26" hidden="1"/>
  </cellStyles>
  <dxfs count="0"/>
  <tableStyles count="1" defaultTableStyle="TableStyleMedium2" defaultPivotStyle="PivotStyleMedium9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/>
  </sheetViews>
  <sheetFormatPr defaultRowHeight="15" x14ac:dyDescent="0.25"/>
  <cols>
    <col min="1" max="1" width="48.140625" style="2" customWidth="1"/>
    <col min="2" max="2" width="10" style="6" customWidth="1"/>
    <col min="3" max="3" width="10" style="5" customWidth="1"/>
    <col min="4" max="4" width="10" style="6" customWidth="1"/>
    <col min="5" max="5" width="12.28515625" style="7" customWidth="1"/>
    <col min="6" max="6" width="6.7109375" style="1" customWidth="1"/>
    <col min="7" max="7" width="12.28515625" style="8" customWidth="1"/>
    <col min="8" max="16" width="11.85546875" style="2" customWidth="1"/>
    <col min="17" max="17" width="12.85546875" style="2" customWidth="1"/>
    <col min="18" max="16384" width="9.140625" style="2"/>
  </cols>
  <sheetData>
    <row r="1" spans="1:7" ht="18.75" x14ac:dyDescent="0.25">
      <c r="A1" s="9" t="s">
        <v>0</v>
      </c>
      <c r="B1" s="10" t="s">
        <v>1</v>
      </c>
      <c r="C1" s="10"/>
      <c r="D1" s="9" t="s">
        <v>2</v>
      </c>
      <c r="E1" s="11" t="s">
        <v>11</v>
      </c>
      <c r="F1" s="12"/>
      <c r="G1" s="9" t="s">
        <v>11</v>
      </c>
    </row>
    <row r="2" spans="1:7" ht="18.75" x14ac:dyDescent="0.25">
      <c r="A2" s="13" t="s">
        <v>31</v>
      </c>
      <c r="B2" s="13"/>
      <c r="C2" s="13"/>
      <c r="D2" s="13"/>
      <c r="E2" s="13"/>
      <c r="F2" s="12"/>
      <c r="G2" s="14"/>
    </row>
    <row r="3" spans="1:7" s="3" customFormat="1" ht="15.75" x14ac:dyDescent="0.25">
      <c r="A3" s="15" t="s">
        <v>34</v>
      </c>
      <c r="B3" s="15"/>
      <c r="C3" s="16"/>
      <c r="D3" s="17"/>
      <c r="E3" s="18"/>
      <c r="F3" s="19"/>
      <c r="G3" s="20"/>
    </row>
    <row r="4" spans="1:7" x14ac:dyDescent="0.25">
      <c r="A4" s="21" t="s">
        <v>22</v>
      </c>
      <c r="B4" s="22" t="s">
        <v>3</v>
      </c>
      <c r="C4" s="23">
        <v>45</v>
      </c>
      <c r="D4" s="22">
        <v>77.39</v>
      </c>
      <c r="E4" s="24">
        <f>C4*D4</f>
        <v>3482.55</v>
      </c>
      <c r="F4" s="25">
        <v>-0.15</v>
      </c>
      <c r="G4" s="26">
        <f>E4*0.85</f>
        <v>2960.1675</v>
      </c>
    </row>
    <row r="5" spans="1:7" x14ac:dyDescent="0.25">
      <c r="A5" s="21" t="s">
        <v>29</v>
      </c>
      <c r="B5" s="22" t="s">
        <v>3</v>
      </c>
      <c r="C5" s="23">
        <v>1300</v>
      </c>
      <c r="D5" s="22">
        <v>77.39</v>
      </c>
      <c r="E5" s="24">
        <f>C5*D5</f>
        <v>100607</v>
      </c>
      <c r="F5" s="25">
        <v>-0.15</v>
      </c>
      <c r="G5" s="26">
        <f t="shared" ref="G5:G7" si="0">E5*0.85</f>
        <v>85515.95</v>
      </c>
    </row>
    <row r="6" spans="1:7" x14ac:dyDescent="0.25">
      <c r="A6" s="21" t="s">
        <v>23</v>
      </c>
      <c r="B6" s="22" t="s">
        <v>3</v>
      </c>
      <c r="C6" s="23">
        <v>200</v>
      </c>
      <c r="D6" s="22">
        <v>77.39</v>
      </c>
      <c r="E6" s="24">
        <f>C6*D6</f>
        <v>15478</v>
      </c>
      <c r="F6" s="25">
        <v>-0.15</v>
      </c>
      <c r="G6" s="26">
        <f t="shared" si="0"/>
        <v>13156.3</v>
      </c>
    </row>
    <row r="7" spans="1:7" x14ac:dyDescent="0.25">
      <c r="A7" s="21" t="s">
        <v>5</v>
      </c>
      <c r="B7" s="22" t="s">
        <v>15</v>
      </c>
      <c r="C7" s="23">
        <v>200</v>
      </c>
      <c r="D7" s="22">
        <v>67</v>
      </c>
      <c r="E7" s="24">
        <f>C7*D7</f>
        <v>13400</v>
      </c>
      <c r="F7" s="25">
        <v>-0.15</v>
      </c>
      <c r="G7" s="26">
        <f t="shared" si="0"/>
        <v>11390</v>
      </c>
    </row>
    <row r="8" spans="1:7" s="3" customFormat="1" ht="15.75" x14ac:dyDescent="0.25">
      <c r="A8" s="15" t="s">
        <v>36</v>
      </c>
      <c r="B8" s="15"/>
      <c r="C8" s="16"/>
      <c r="D8" s="17"/>
      <c r="E8" s="18"/>
      <c r="F8" s="25"/>
      <c r="G8" s="20"/>
    </row>
    <row r="9" spans="1:7" x14ac:dyDescent="0.25">
      <c r="A9" s="21" t="s">
        <v>14</v>
      </c>
      <c r="B9" s="22" t="s">
        <v>3</v>
      </c>
      <c r="C9" s="23">
        <v>900</v>
      </c>
      <c r="D9" s="22">
        <v>6</v>
      </c>
      <c r="E9" s="24">
        <f t="shared" ref="E9:E17" si="1">C9*D9</f>
        <v>5400</v>
      </c>
      <c r="F9" s="25">
        <v>-0.15</v>
      </c>
      <c r="G9" s="26">
        <f t="shared" ref="G9:G17" si="2">E9*0.85</f>
        <v>4590</v>
      </c>
    </row>
    <row r="10" spans="1:7" x14ac:dyDescent="0.25">
      <c r="A10" s="21" t="s">
        <v>30</v>
      </c>
      <c r="B10" s="22" t="s">
        <v>3</v>
      </c>
      <c r="C10" s="23">
        <v>45</v>
      </c>
      <c r="D10" s="22">
        <v>234</v>
      </c>
      <c r="E10" s="24">
        <f t="shared" si="1"/>
        <v>10530</v>
      </c>
      <c r="F10" s="25">
        <v>-0.15</v>
      </c>
      <c r="G10" s="26">
        <f t="shared" si="2"/>
        <v>8950.5</v>
      </c>
    </row>
    <row r="11" spans="1:7" x14ac:dyDescent="0.25">
      <c r="A11" s="21" t="s">
        <v>32</v>
      </c>
      <c r="B11" s="22" t="s">
        <v>3</v>
      </c>
      <c r="C11" s="23">
        <v>500</v>
      </c>
      <c r="D11" s="22">
        <v>234</v>
      </c>
      <c r="E11" s="24">
        <f t="shared" si="1"/>
        <v>117000</v>
      </c>
      <c r="F11" s="25">
        <v>-0.15</v>
      </c>
      <c r="G11" s="26">
        <f t="shared" si="2"/>
        <v>99450</v>
      </c>
    </row>
    <row r="12" spans="1:7" x14ac:dyDescent="0.25">
      <c r="A12" s="21" t="s">
        <v>16</v>
      </c>
      <c r="B12" s="22" t="s">
        <v>3</v>
      </c>
      <c r="C12" s="23">
        <v>140</v>
      </c>
      <c r="D12" s="22">
        <v>234</v>
      </c>
      <c r="E12" s="24">
        <f t="shared" si="1"/>
        <v>32760</v>
      </c>
      <c r="F12" s="25">
        <v>-0.15</v>
      </c>
      <c r="G12" s="26">
        <f t="shared" si="2"/>
        <v>27846</v>
      </c>
    </row>
    <row r="13" spans="1:7" x14ac:dyDescent="0.25">
      <c r="A13" s="21" t="s">
        <v>17</v>
      </c>
      <c r="B13" s="22" t="s">
        <v>3</v>
      </c>
      <c r="C13" s="23">
        <v>100</v>
      </c>
      <c r="D13" s="22">
        <v>234</v>
      </c>
      <c r="E13" s="24">
        <f t="shared" si="1"/>
        <v>23400</v>
      </c>
      <c r="F13" s="25">
        <v>-0.15</v>
      </c>
      <c r="G13" s="26">
        <f t="shared" si="2"/>
        <v>19890</v>
      </c>
    </row>
    <row r="14" spans="1:7" x14ac:dyDescent="0.25">
      <c r="A14" s="21" t="s">
        <v>18</v>
      </c>
      <c r="B14" s="22" t="s">
        <v>3</v>
      </c>
      <c r="C14" s="23">
        <v>40</v>
      </c>
      <c r="D14" s="22">
        <v>234</v>
      </c>
      <c r="E14" s="24">
        <f t="shared" si="1"/>
        <v>9360</v>
      </c>
      <c r="F14" s="25">
        <v>-0.15</v>
      </c>
      <c r="G14" s="26">
        <f t="shared" si="2"/>
        <v>7956</v>
      </c>
    </row>
    <row r="15" spans="1:7" x14ac:dyDescent="0.25">
      <c r="A15" s="21" t="s">
        <v>19</v>
      </c>
      <c r="B15" s="22" t="s">
        <v>3</v>
      </c>
      <c r="C15" s="23">
        <v>120</v>
      </c>
      <c r="D15" s="22">
        <v>45</v>
      </c>
      <c r="E15" s="24">
        <f t="shared" si="1"/>
        <v>5400</v>
      </c>
      <c r="F15" s="25">
        <v>-0.15</v>
      </c>
      <c r="G15" s="26">
        <f t="shared" si="2"/>
        <v>4590</v>
      </c>
    </row>
    <row r="16" spans="1:7" x14ac:dyDescent="0.25">
      <c r="A16" s="21" t="s">
        <v>6</v>
      </c>
      <c r="B16" s="22" t="s">
        <v>3</v>
      </c>
      <c r="C16" s="23">
        <v>180</v>
      </c>
      <c r="D16" s="22">
        <v>45</v>
      </c>
      <c r="E16" s="24">
        <f t="shared" si="1"/>
        <v>8100</v>
      </c>
      <c r="F16" s="25">
        <v>-0.15</v>
      </c>
      <c r="G16" s="26">
        <f t="shared" si="2"/>
        <v>6885</v>
      </c>
    </row>
    <row r="17" spans="1:7" x14ac:dyDescent="0.25">
      <c r="A17" s="21" t="s">
        <v>20</v>
      </c>
      <c r="B17" s="22" t="s">
        <v>3</v>
      </c>
      <c r="C17" s="23">
        <v>240</v>
      </c>
      <c r="D17" s="22">
        <v>189</v>
      </c>
      <c r="E17" s="24">
        <f t="shared" si="1"/>
        <v>45360</v>
      </c>
      <c r="F17" s="25">
        <v>-0.15</v>
      </c>
      <c r="G17" s="26">
        <f t="shared" si="2"/>
        <v>38556</v>
      </c>
    </row>
    <row r="18" spans="1:7" s="3" customFormat="1" ht="15.75" x14ac:dyDescent="0.25">
      <c r="A18" s="15" t="s">
        <v>35</v>
      </c>
      <c r="B18" s="15"/>
      <c r="C18" s="16"/>
      <c r="D18" s="17"/>
      <c r="E18" s="18"/>
      <c r="F18" s="19"/>
      <c r="G18" s="20"/>
    </row>
    <row r="19" spans="1:7" x14ac:dyDescent="0.25">
      <c r="A19" s="21" t="s">
        <v>7</v>
      </c>
      <c r="B19" s="22" t="s">
        <v>3</v>
      </c>
      <c r="C19" s="23">
        <v>450</v>
      </c>
      <c r="D19" s="22">
        <v>8.6999999999999993</v>
      </c>
      <c r="E19" s="24">
        <f>C19*D19</f>
        <v>3914.9999999999995</v>
      </c>
      <c r="F19" s="25">
        <v>-0.15</v>
      </c>
      <c r="G19" s="26">
        <f t="shared" ref="G19" si="3">E19*0.85</f>
        <v>3327.7499999999995</v>
      </c>
    </row>
    <row r="20" spans="1:7" s="3" customFormat="1" ht="15.75" x14ac:dyDescent="0.25">
      <c r="A20" s="15" t="s">
        <v>37</v>
      </c>
      <c r="B20" s="15"/>
      <c r="C20" s="27"/>
      <c r="D20" s="15"/>
      <c r="E20" s="18"/>
      <c r="F20" s="19"/>
      <c r="G20" s="20"/>
    </row>
    <row r="21" spans="1:7" x14ac:dyDescent="0.25">
      <c r="A21" s="21" t="s">
        <v>24</v>
      </c>
      <c r="B21" s="22" t="s">
        <v>3</v>
      </c>
      <c r="C21" s="23">
        <v>1300</v>
      </c>
      <c r="D21" s="22">
        <v>23.2</v>
      </c>
      <c r="E21" s="24">
        <f>C21*D21</f>
        <v>30160</v>
      </c>
      <c r="F21" s="25">
        <v>-0.15</v>
      </c>
      <c r="G21" s="26">
        <f t="shared" ref="G21:G22" si="4">E21*0.85</f>
        <v>25636</v>
      </c>
    </row>
    <row r="22" spans="1:7" x14ac:dyDescent="0.25">
      <c r="A22" s="21" t="s">
        <v>25</v>
      </c>
      <c r="B22" s="22" t="s">
        <v>3</v>
      </c>
      <c r="C22" s="23">
        <v>200</v>
      </c>
      <c r="D22" s="22">
        <v>23.2</v>
      </c>
      <c r="E22" s="24">
        <f>C22*D22</f>
        <v>4640</v>
      </c>
      <c r="F22" s="25">
        <v>-0.15</v>
      </c>
      <c r="G22" s="26">
        <f t="shared" si="4"/>
        <v>3944</v>
      </c>
    </row>
    <row r="23" spans="1:7" s="4" customFormat="1" ht="18.75" x14ac:dyDescent="0.3">
      <c r="A23" s="28"/>
      <c r="B23" s="28"/>
      <c r="C23" s="29" t="str">
        <f>A2</f>
        <v>1-й ЭТАЖ</v>
      </c>
      <c r="D23" s="28" t="s">
        <v>11</v>
      </c>
      <c r="E23" s="30">
        <f>SUM(E3:E22)</f>
        <v>428992.55</v>
      </c>
      <c r="F23" s="25">
        <v>-0.15</v>
      </c>
      <c r="G23" s="31">
        <f>SUM(G3:G22)</f>
        <v>364643.66749999998</v>
      </c>
    </row>
    <row r="24" spans="1:7" x14ac:dyDescent="0.25">
      <c r="A24" s="21"/>
      <c r="B24" s="22"/>
      <c r="C24" s="23"/>
      <c r="D24" s="22"/>
      <c r="E24" s="24"/>
      <c r="F24" s="12"/>
      <c r="G24" s="26"/>
    </row>
    <row r="25" spans="1:7" ht="18.75" x14ac:dyDescent="0.25">
      <c r="A25" s="13" t="s">
        <v>38</v>
      </c>
      <c r="B25" s="13"/>
      <c r="C25" s="13"/>
      <c r="D25" s="13"/>
      <c r="E25" s="13"/>
      <c r="F25" s="12"/>
      <c r="G25" s="14"/>
    </row>
    <row r="26" spans="1:7" s="3" customFormat="1" ht="15.75" x14ac:dyDescent="0.25">
      <c r="A26" s="15" t="s">
        <v>34</v>
      </c>
      <c r="B26" s="15"/>
      <c r="C26" s="16"/>
      <c r="D26" s="17"/>
      <c r="E26" s="18"/>
      <c r="F26" s="19"/>
      <c r="G26" s="20"/>
    </row>
    <row r="27" spans="1:7" x14ac:dyDescent="0.25">
      <c r="A27" s="21" t="s">
        <v>12</v>
      </c>
      <c r="B27" s="22" t="s">
        <v>3</v>
      </c>
      <c r="C27" s="23">
        <v>450</v>
      </c>
      <c r="D27" s="22">
        <v>73.400000000000006</v>
      </c>
      <c r="E27" s="24">
        <f t="shared" ref="E27:E32" si="5">C27*D27</f>
        <v>33030</v>
      </c>
      <c r="F27" s="25">
        <v>-0.15</v>
      </c>
      <c r="G27" s="26">
        <f t="shared" ref="G27:G32" si="6">E27*0.85</f>
        <v>28075.5</v>
      </c>
    </row>
    <row r="28" spans="1:7" x14ac:dyDescent="0.25">
      <c r="A28" s="21" t="s">
        <v>13</v>
      </c>
      <c r="B28" s="22" t="s">
        <v>3</v>
      </c>
      <c r="C28" s="23">
        <v>270</v>
      </c>
      <c r="D28" s="22">
        <v>65.55</v>
      </c>
      <c r="E28" s="24">
        <f t="shared" si="5"/>
        <v>17698.5</v>
      </c>
      <c r="F28" s="25">
        <v>-0.15</v>
      </c>
      <c r="G28" s="26">
        <f t="shared" si="6"/>
        <v>15043.725</v>
      </c>
    </row>
    <row r="29" spans="1:7" x14ac:dyDescent="0.25">
      <c r="A29" s="21" t="s">
        <v>5</v>
      </c>
      <c r="B29" s="22" t="s">
        <v>15</v>
      </c>
      <c r="C29" s="23">
        <v>200</v>
      </c>
      <c r="D29" s="22">
        <v>57</v>
      </c>
      <c r="E29" s="24">
        <f t="shared" si="5"/>
        <v>11400</v>
      </c>
      <c r="F29" s="25">
        <v>-0.15</v>
      </c>
      <c r="G29" s="26">
        <f t="shared" si="6"/>
        <v>9690</v>
      </c>
    </row>
    <row r="30" spans="1:7" x14ac:dyDescent="0.25">
      <c r="A30" s="21" t="s">
        <v>22</v>
      </c>
      <c r="B30" s="22" t="s">
        <v>3</v>
      </c>
      <c r="C30" s="23">
        <v>45</v>
      </c>
      <c r="D30" s="22">
        <v>7.85</v>
      </c>
      <c r="E30" s="24">
        <f t="shared" si="5"/>
        <v>353.25</v>
      </c>
      <c r="F30" s="25">
        <v>-0.15</v>
      </c>
      <c r="G30" s="26">
        <f t="shared" si="6"/>
        <v>300.26249999999999</v>
      </c>
    </row>
    <row r="31" spans="1:7" x14ac:dyDescent="0.25">
      <c r="A31" s="21" t="s">
        <v>29</v>
      </c>
      <c r="B31" s="22" t="s">
        <v>3</v>
      </c>
      <c r="C31" s="23">
        <v>1300</v>
      </c>
      <c r="D31" s="22">
        <v>7.85</v>
      </c>
      <c r="E31" s="24">
        <f t="shared" si="5"/>
        <v>10205</v>
      </c>
      <c r="F31" s="25">
        <v>-0.15</v>
      </c>
      <c r="G31" s="26">
        <f t="shared" si="6"/>
        <v>8674.25</v>
      </c>
    </row>
    <row r="32" spans="1:7" x14ac:dyDescent="0.25">
      <c r="A32" s="21" t="s">
        <v>23</v>
      </c>
      <c r="B32" s="22" t="s">
        <v>3</v>
      </c>
      <c r="C32" s="23">
        <v>200</v>
      </c>
      <c r="D32" s="22">
        <v>7.85</v>
      </c>
      <c r="E32" s="24">
        <f t="shared" si="5"/>
        <v>1570</v>
      </c>
      <c r="F32" s="25">
        <v>-0.15</v>
      </c>
      <c r="G32" s="26">
        <f t="shared" si="6"/>
        <v>1334.5</v>
      </c>
    </row>
    <row r="33" spans="1:7" s="3" customFormat="1" ht="15.75" x14ac:dyDescent="0.25">
      <c r="A33" s="15" t="s">
        <v>36</v>
      </c>
      <c r="B33" s="15"/>
      <c r="C33" s="16"/>
      <c r="D33" s="17"/>
      <c r="E33" s="18"/>
      <c r="F33" s="19"/>
      <c r="G33" s="20"/>
    </row>
    <row r="34" spans="1:7" x14ac:dyDescent="0.25">
      <c r="A34" s="21" t="s">
        <v>30</v>
      </c>
      <c r="B34" s="22" t="s">
        <v>3</v>
      </c>
      <c r="C34" s="23">
        <v>45</v>
      </c>
      <c r="D34" s="22">
        <v>178.5</v>
      </c>
      <c r="E34" s="24">
        <f t="shared" ref="E34:E41" si="7">C34*D34</f>
        <v>8032.5</v>
      </c>
      <c r="F34" s="25">
        <v>-0.15</v>
      </c>
      <c r="G34" s="26">
        <f t="shared" ref="G34:G41" si="8">E34*0.85</f>
        <v>6827.625</v>
      </c>
    </row>
    <row r="35" spans="1:7" x14ac:dyDescent="0.25">
      <c r="A35" s="21" t="s">
        <v>32</v>
      </c>
      <c r="B35" s="22" t="s">
        <v>3</v>
      </c>
      <c r="C35" s="23">
        <v>500</v>
      </c>
      <c r="D35" s="22">
        <v>178.5</v>
      </c>
      <c r="E35" s="24">
        <f t="shared" si="7"/>
        <v>89250</v>
      </c>
      <c r="F35" s="25">
        <v>-0.15</v>
      </c>
      <c r="G35" s="26">
        <f t="shared" si="8"/>
        <v>75862.5</v>
      </c>
    </row>
    <row r="36" spans="1:7" x14ac:dyDescent="0.25">
      <c r="A36" s="21" t="s">
        <v>16</v>
      </c>
      <c r="B36" s="22" t="s">
        <v>3</v>
      </c>
      <c r="C36" s="23">
        <v>140</v>
      </c>
      <c r="D36" s="22">
        <v>178.5</v>
      </c>
      <c r="E36" s="24">
        <f t="shared" si="7"/>
        <v>24990</v>
      </c>
      <c r="F36" s="25">
        <v>-0.15</v>
      </c>
      <c r="G36" s="26">
        <f t="shared" si="8"/>
        <v>21241.5</v>
      </c>
    </row>
    <row r="37" spans="1:7" x14ac:dyDescent="0.25">
      <c r="A37" s="21" t="s">
        <v>17</v>
      </c>
      <c r="B37" s="22" t="s">
        <v>3</v>
      </c>
      <c r="C37" s="23">
        <v>100</v>
      </c>
      <c r="D37" s="22">
        <v>178.5</v>
      </c>
      <c r="E37" s="24">
        <f t="shared" si="7"/>
        <v>17850</v>
      </c>
      <c r="F37" s="25">
        <v>-0.15</v>
      </c>
      <c r="G37" s="26">
        <f t="shared" si="8"/>
        <v>15172.5</v>
      </c>
    </row>
    <row r="38" spans="1:7" x14ac:dyDescent="0.25">
      <c r="A38" s="21" t="s">
        <v>18</v>
      </c>
      <c r="B38" s="22" t="s">
        <v>3</v>
      </c>
      <c r="C38" s="23">
        <v>40</v>
      </c>
      <c r="D38" s="22">
        <v>178.5</v>
      </c>
      <c r="E38" s="24">
        <f t="shared" si="7"/>
        <v>7140</v>
      </c>
      <c r="F38" s="25">
        <v>-0.15</v>
      </c>
      <c r="G38" s="26">
        <f t="shared" si="8"/>
        <v>6069</v>
      </c>
    </row>
    <row r="39" spans="1:7" x14ac:dyDescent="0.25">
      <c r="A39" s="21" t="s">
        <v>19</v>
      </c>
      <c r="B39" s="22" t="s">
        <v>3</v>
      </c>
      <c r="C39" s="23">
        <v>120</v>
      </c>
      <c r="D39" s="22">
        <v>37.9</v>
      </c>
      <c r="E39" s="24">
        <f t="shared" si="7"/>
        <v>4548</v>
      </c>
      <c r="F39" s="25">
        <v>-0.15</v>
      </c>
      <c r="G39" s="26">
        <f t="shared" si="8"/>
        <v>3865.7999999999997</v>
      </c>
    </row>
    <row r="40" spans="1:7" x14ac:dyDescent="0.25">
      <c r="A40" s="21" t="s">
        <v>6</v>
      </c>
      <c r="B40" s="22" t="s">
        <v>3</v>
      </c>
      <c r="C40" s="23">
        <v>180</v>
      </c>
      <c r="D40" s="22">
        <v>37.9</v>
      </c>
      <c r="E40" s="24">
        <f t="shared" si="7"/>
        <v>6822</v>
      </c>
      <c r="F40" s="25">
        <v>-0.15</v>
      </c>
      <c r="G40" s="26">
        <f t="shared" si="8"/>
        <v>5798.7</v>
      </c>
    </row>
    <row r="41" spans="1:7" x14ac:dyDescent="0.25">
      <c r="A41" s="21" t="s">
        <v>49</v>
      </c>
      <c r="B41" s="22" t="s">
        <v>3</v>
      </c>
      <c r="C41" s="23">
        <v>240</v>
      </c>
      <c r="D41" s="22">
        <v>140.6</v>
      </c>
      <c r="E41" s="24">
        <f t="shared" si="7"/>
        <v>33744</v>
      </c>
      <c r="F41" s="25">
        <v>-0.15</v>
      </c>
      <c r="G41" s="26">
        <f t="shared" si="8"/>
        <v>28682.399999999998</v>
      </c>
    </row>
    <row r="42" spans="1:7" x14ac:dyDescent="0.25">
      <c r="A42" s="21" t="s">
        <v>39</v>
      </c>
      <c r="B42" s="32" t="s">
        <v>47</v>
      </c>
      <c r="C42" s="32"/>
      <c r="D42" s="32"/>
      <c r="E42" s="32"/>
      <c r="F42" s="12"/>
      <c r="G42" s="14"/>
    </row>
    <row r="43" spans="1:7" s="3" customFormat="1" ht="15.75" x14ac:dyDescent="0.25">
      <c r="A43" s="15" t="s">
        <v>40</v>
      </c>
      <c r="B43" s="15"/>
      <c r="C43" s="16"/>
      <c r="D43" s="17"/>
      <c r="E43" s="18"/>
      <c r="F43" s="19"/>
      <c r="G43" s="20"/>
    </row>
    <row r="44" spans="1:7" x14ac:dyDescent="0.25">
      <c r="A44" s="21" t="s">
        <v>21</v>
      </c>
      <c r="B44" s="22" t="s">
        <v>3</v>
      </c>
      <c r="C44" s="23">
        <v>600</v>
      </c>
      <c r="D44" s="22">
        <v>30.96</v>
      </c>
      <c r="E44" s="24">
        <f>C44*D44</f>
        <v>18576</v>
      </c>
      <c r="F44" s="25">
        <v>-0.15</v>
      </c>
      <c r="G44" s="26">
        <f t="shared" ref="G44:G47" si="9">E44*0.85</f>
        <v>15789.6</v>
      </c>
    </row>
    <row r="45" spans="1:7" x14ac:dyDescent="0.25">
      <c r="A45" s="21" t="s">
        <v>42</v>
      </c>
      <c r="B45" s="22" t="s">
        <v>3</v>
      </c>
      <c r="C45" s="33">
        <v>220</v>
      </c>
      <c r="D45" s="22">
        <v>30.96</v>
      </c>
      <c r="E45" s="24">
        <f>C45*D45</f>
        <v>6811.2</v>
      </c>
      <c r="F45" s="25">
        <v>-0.15</v>
      </c>
      <c r="G45" s="26">
        <f t="shared" si="9"/>
        <v>5789.5199999999995</v>
      </c>
    </row>
    <row r="46" spans="1:7" x14ac:dyDescent="0.25">
      <c r="A46" s="21" t="s">
        <v>43</v>
      </c>
      <c r="B46" s="22" t="s">
        <v>3</v>
      </c>
      <c r="C46" s="33">
        <v>70</v>
      </c>
      <c r="D46" s="22">
        <v>30.96</v>
      </c>
      <c r="E46" s="24">
        <f>C46*D46</f>
        <v>2167.2000000000003</v>
      </c>
      <c r="F46" s="25">
        <v>-0.15</v>
      </c>
      <c r="G46" s="26">
        <f t="shared" si="9"/>
        <v>1842.1200000000001</v>
      </c>
    </row>
    <row r="47" spans="1:7" x14ac:dyDescent="0.25">
      <c r="A47" s="21" t="s">
        <v>41</v>
      </c>
      <c r="B47" s="22" t="s">
        <v>3</v>
      </c>
      <c r="C47" s="33">
        <v>200</v>
      </c>
      <c r="D47" s="22">
        <v>30.96</v>
      </c>
      <c r="E47" s="24">
        <f>C47*D47</f>
        <v>6192</v>
      </c>
      <c r="F47" s="25">
        <v>-0.15</v>
      </c>
      <c r="G47" s="26">
        <f t="shared" si="9"/>
        <v>5263.2</v>
      </c>
    </row>
    <row r="48" spans="1:7" s="3" customFormat="1" ht="15.75" x14ac:dyDescent="0.25">
      <c r="A48" s="15" t="s">
        <v>35</v>
      </c>
      <c r="B48" s="15"/>
      <c r="C48" s="16"/>
      <c r="D48" s="17"/>
      <c r="E48" s="18"/>
      <c r="F48" s="19"/>
      <c r="G48" s="20"/>
    </row>
    <row r="49" spans="1:7" x14ac:dyDescent="0.25">
      <c r="A49" s="21" t="s">
        <v>7</v>
      </c>
      <c r="B49" s="22" t="s">
        <v>3</v>
      </c>
      <c r="C49" s="23">
        <v>450</v>
      </c>
      <c r="D49" s="22">
        <v>7.85</v>
      </c>
      <c r="E49" s="24">
        <f>C49*D49</f>
        <v>3532.5</v>
      </c>
      <c r="F49" s="25">
        <v>-0.15</v>
      </c>
      <c r="G49" s="26">
        <f t="shared" ref="G49" si="10">E49*0.85</f>
        <v>3002.625</v>
      </c>
    </row>
    <row r="50" spans="1:7" s="3" customFormat="1" ht="15.75" x14ac:dyDescent="0.25">
      <c r="A50" s="15" t="s">
        <v>37</v>
      </c>
      <c r="B50" s="15"/>
      <c r="C50" s="27"/>
      <c r="D50" s="15"/>
      <c r="E50" s="18"/>
      <c r="F50" s="19"/>
      <c r="G50" s="20"/>
    </row>
    <row r="51" spans="1:7" x14ac:dyDescent="0.25">
      <c r="A51" s="21" t="s">
        <v>24</v>
      </c>
      <c r="B51" s="22" t="s">
        <v>3</v>
      </c>
      <c r="C51" s="23">
        <v>1300</v>
      </c>
      <c r="D51" s="22">
        <v>33.799999999999997</v>
      </c>
      <c r="E51" s="24">
        <f>C51*D51</f>
        <v>43939.999999999993</v>
      </c>
      <c r="F51" s="25">
        <v>-0.15</v>
      </c>
      <c r="G51" s="26">
        <f t="shared" ref="G51:G52" si="11">E51*0.85</f>
        <v>37348.999999999993</v>
      </c>
    </row>
    <row r="52" spans="1:7" x14ac:dyDescent="0.25">
      <c r="A52" s="21" t="s">
        <v>25</v>
      </c>
      <c r="B52" s="22" t="s">
        <v>3</v>
      </c>
      <c r="C52" s="23">
        <v>200</v>
      </c>
      <c r="D52" s="22">
        <v>33.799999999999997</v>
      </c>
      <c r="E52" s="24">
        <f>C52*D52</f>
        <v>6759.9999999999991</v>
      </c>
      <c r="F52" s="25">
        <v>-0.15</v>
      </c>
      <c r="G52" s="26">
        <f t="shared" si="11"/>
        <v>5745.9999999999991</v>
      </c>
    </row>
    <row r="53" spans="1:7" s="4" customFormat="1" ht="18.75" x14ac:dyDescent="0.3">
      <c r="A53" s="28"/>
      <c r="B53" s="28"/>
      <c r="C53" s="29" t="str">
        <f>A25</f>
        <v>2-й ЭТАЖ</v>
      </c>
      <c r="D53" s="28" t="s">
        <v>11</v>
      </c>
      <c r="E53" s="30">
        <f>SUM(E26:E52)</f>
        <v>354612.15</v>
      </c>
      <c r="F53" s="25">
        <v>-0.15</v>
      </c>
      <c r="G53" s="31">
        <f>SUM(G26:G52)</f>
        <v>301420.32749999996</v>
      </c>
    </row>
    <row r="54" spans="1:7" x14ac:dyDescent="0.25">
      <c r="A54" s="21"/>
      <c r="B54" s="22"/>
      <c r="C54" s="23"/>
      <c r="D54" s="22"/>
      <c r="E54" s="24"/>
      <c r="F54" s="12"/>
      <c r="G54" s="26"/>
    </row>
    <row r="55" spans="1:7" s="3" customFormat="1" ht="15.75" x14ac:dyDescent="0.25">
      <c r="A55" s="15" t="s">
        <v>8</v>
      </c>
      <c r="B55" s="15"/>
      <c r="C55" s="27"/>
      <c r="D55" s="15"/>
      <c r="E55" s="18"/>
      <c r="F55" s="19"/>
      <c r="G55" s="20"/>
    </row>
    <row r="56" spans="1:7" x14ac:dyDescent="0.25">
      <c r="A56" s="21" t="s">
        <v>45</v>
      </c>
      <c r="B56" s="22" t="s">
        <v>4</v>
      </c>
      <c r="C56" s="23">
        <v>4500</v>
      </c>
      <c r="D56" s="22">
        <v>18</v>
      </c>
      <c r="E56" s="24">
        <f>C56*D56</f>
        <v>81000</v>
      </c>
      <c r="F56" s="25">
        <v>-0.15</v>
      </c>
      <c r="G56" s="26">
        <f t="shared" ref="G56:G57" si="12">E56*0.85</f>
        <v>68850</v>
      </c>
    </row>
    <row r="57" spans="1:7" x14ac:dyDescent="0.25">
      <c r="A57" s="21" t="s">
        <v>33</v>
      </c>
      <c r="B57" s="22" t="s">
        <v>4</v>
      </c>
      <c r="C57" s="23">
        <v>800</v>
      </c>
      <c r="D57" s="22">
        <v>17</v>
      </c>
      <c r="E57" s="24">
        <f>C57*D57</f>
        <v>13600</v>
      </c>
      <c r="F57" s="25">
        <v>-0.15</v>
      </c>
      <c r="G57" s="26">
        <f t="shared" si="12"/>
        <v>11560</v>
      </c>
    </row>
    <row r="58" spans="1:7" s="3" customFormat="1" ht="15.75" x14ac:dyDescent="0.25">
      <c r="A58" s="15" t="s">
        <v>9</v>
      </c>
      <c r="B58" s="15"/>
      <c r="C58" s="27"/>
      <c r="D58" s="15"/>
      <c r="E58" s="18"/>
      <c r="F58" s="19"/>
      <c r="G58" s="20"/>
    </row>
    <row r="59" spans="1:7" x14ac:dyDescent="0.25">
      <c r="A59" s="21" t="s">
        <v>26</v>
      </c>
      <c r="B59" s="22" t="s">
        <v>4</v>
      </c>
      <c r="C59" s="23">
        <v>3900</v>
      </c>
      <c r="D59" s="22">
        <v>11</v>
      </c>
      <c r="E59" s="24">
        <f>C59*D59</f>
        <v>42900</v>
      </c>
      <c r="F59" s="25">
        <v>-0.15</v>
      </c>
      <c r="G59" s="26">
        <f t="shared" ref="G59:G61" si="13">E59*0.85</f>
        <v>36465</v>
      </c>
    </row>
    <row r="60" spans="1:7" x14ac:dyDescent="0.25">
      <c r="A60" s="21" t="s">
        <v>46</v>
      </c>
      <c r="B60" s="22" t="s">
        <v>4</v>
      </c>
      <c r="C60" s="23">
        <v>6000</v>
      </c>
      <c r="D60" s="22">
        <v>1</v>
      </c>
      <c r="E60" s="24">
        <f>C60*D60</f>
        <v>6000</v>
      </c>
      <c r="F60" s="25">
        <v>-0.15</v>
      </c>
      <c r="G60" s="26">
        <f t="shared" si="13"/>
        <v>5100</v>
      </c>
    </row>
    <row r="61" spans="1:7" x14ac:dyDescent="0.25">
      <c r="A61" s="21" t="s">
        <v>44</v>
      </c>
      <c r="B61" s="22" t="s">
        <v>4</v>
      </c>
      <c r="C61" s="23">
        <v>4000</v>
      </c>
      <c r="D61" s="22">
        <v>1</v>
      </c>
      <c r="E61" s="24">
        <f>C61*D61</f>
        <v>4000</v>
      </c>
      <c r="F61" s="25">
        <v>-0.15</v>
      </c>
      <c r="G61" s="26">
        <f t="shared" si="13"/>
        <v>3400</v>
      </c>
    </row>
    <row r="62" spans="1:7" ht="15.75" x14ac:dyDescent="0.25">
      <c r="A62" s="15" t="s">
        <v>27</v>
      </c>
      <c r="B62" s="15"/>
      <c r="C62" s="27"/>
      <c r="D62" s="15"/>
      <c r="E62" s="18"/>
      <c r="F62" s="12"/>
      <c r="G62" s="20"/>
    </row>
    <row r="63" spans="1:7" x14ac:dyDescent="0.25">
      <c r="A63" s="21" t="s">
        <v>48</v>
      </c>
      <c r="B63" s="22" t="s">
        <v>10</v>
      </c>
      <c r="C63" s="23">
        <v>7000</v>
      </c>
      <c r="D63" s="22">
        <v>1</v>
      </c>
      <c r="E63" s="24">
        <f>C63*D63</f>
        <v>7000</v>
      </c>
      <c r="F63" s="25">
        <v>-0.15</v>
      </c>
      <c r="G63" s="26">
        <f t="shared" ref="G63" si="14">E63*0.85</f>
        <v>5950</v>
      </c>
    </row>
    <row r="64" spans="1:7" x14ac:dyDescent="0.25">
      <c r="A64" s="34"/>
      <c r="B64" s="35"/>
      <c r="C64" s="23"/>
      <c r="D64" s="35"/>
      <c r="E64" s="36"/>
      <c r="F64" s="12"/>
      <c r="G64" s="37"/>
    </row>
    <row r="65" spans="1:7" s="4" customFormat="1" ht="18.75" x14ac:dyDescent="0.3">
      <c r="A65" s="28"/>
      <c r="B65" s="28"/>
      <c r="C65" s="29" t="s">
        <v>28</v>
      </c>
      <c r="D65" s="28" t="s">
        <v>11</v>
      </c>
      <c r="E65" s="30">
        <f>E23+E53+E56+E57+E59+E61+E60+E63</f>
        <v>938104.7</v>
      </c>
      <c r="F65" s="25">
        <v>-0.15</v>
      </c>
      <c r="G65" s="14"/>
    </row>
    <row r="66" spans="1:7" ht="18.75" x14ac:dyDescent="0.3">
      <c r="A66" s="38" t="s">
        <v>50</v>
      </c>
      <c r="B66" s="38"/>
      <c r="C66" s="38"/>
      <c r="D66" s="38"/>
      <c r="E66" s="38"/>
      <c r="F66" s="38"/>
      <c r="G66" s="38"/>
    </row>
    <row r="67" spans="1:7" ht="24" customHeight="1" x14ac:dyDescent="0.25">
      <c r="A67" s="28"/>
      <c r="B67" s="39" t="s">
        <v>51</v>
      </c>
      <c r="C67" s="39"/>
      <c r="D67" s="39"/>
      <c r="E67" s="39"/>
      <c r="F67" s="39"/>
      <c r="G67" s="31">
        <f>E65*0.85</f>
        <v>797388.995</v>
      </c>
    </row>
  </sheetData>
  <mergeCells count="6">
    <mergeCell ref="A66:G66"/>
    <mergeCell ref="B67:F67"/>
    <mergeCell ref="A25:E25"/>
    <mergeCell ref="B1:C1"/>
    <mergeCell ref="A2:E2"/>
    <mergeCell ref="B42:E4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RomAn</cp:lastModifiedBy>
  <dcterms:created xsi:type="dcterms:W3CDTF">2006-09-16T00:00:00Z</dcterms:created>
  <dcterms:modified xsi:type="dcterms:W3CDTF">2016-02-10T20:15:14Z</dcterms:modified>
</cp:coreProperties>
</file>